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stiautoriteuhing-my.sharepoint.com/personal/mati_eau_org/Documents/Erakopeerimine/2025 a. seaduse muudatuse ettepanek/"/>
    </mc:Choice>
  </mc:AlternateContent>
  <xr:revisionPtr revIDLastSave="0" documentId="8_{854C7F26-222A-4582-8797-65E6A7568027}" xr6:coauthVersionLast="47" xr6:coauthVersionMax="47" xr10:uidLastSave="{00000000-0000-0000-0000-000000000000}"/>
  <bookViews>
    <workbookView xWindow="-4800" yWindow="-21720" windowWidth="38640" windowHeight="21120" xr2:uid="{83D90940-717D-49E0-A28B-58843560F57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I11" i="2" s="1"/>
  <c r="K11" i="2" s="1"/>
  <c r="L11" i="2" s="1"/>
  <c r="M11" i="2" s="1"/>
  <c r="K3" i="2"/>
  <c r="I6" i="2" s="1"/>
  <c r="K6" i="2" s="1"/>
  <c r="L6" i="2" s="1"/>
  <c r="M6" i="2" s="1"/>
  <c r="H9" i="2"/>
  <c r="H7" i="2"/>
  <c r="I7" i="2" l="1"/>
  <c r="K7" i="2" s="1"/>
  <c r="L7" i="2" s="1"/>
  <c r="M7" i="2" s="1"/>
  <c r="I10" i="2"/>
  <c r="K10" i="2" s="1"/>
  <c r="L10" i="2" s="1"/>
  <c r="M10" i="2" s="1"/>
  <c r="I8" i="2"/>
  <c r="K8" i="2" s="1"/>
  <c r="L8" i="2" s="1"/>
  <c r="M8" i="2" s="1"/>
  <c r="I9" i="2"/>
  <c r="K9" i="2" s="1"/>
  <c r="L9" i="2" s="1"/>
  <c r="M9" i="2" s="1"/>
  <c r="L12" i="2" l="1"/>
  <c r="M12" i="2" s="1"/>
</calcChain>
</file>

<file path=xl/sharedStrings.xml><?xml version="1.0" encoding="utf-8"?>
<sst xmlns="http://schemas.openxmlformats.org/spreadsheetml/2006/main" count="33" uniqueCount="25">
  <si>
    <t>AUTORID 2025</t>
  </si>
  <si>
    <t>KAASNEVAD 2025</t>
  </si>
  <si>
    <t>1. etapp</t>
  </si>
  <si>
    <t>2. etapp</t>
  </si>
  <si>
    <t>SUMMA</t>
  </si>
  <si>
    <t>Autorid</t>
  </si>
  <si>
    <t>EAÜ</t>
  </si>
  <si>
    <t>EAAL</t>
  </si>
  <si>
    <t>Kaasnevad õigused</t>
  </si>
  <si>
    <t>EEL</t>
  </si>
  <si>
    <t>ENL</t>
  </si>
  <si>
    <t>EFÜ</t>
  </si>
  <si>
    <t>FETÜ</t>
  </si>
  <si>
    <t>KOKKU</t>
  </si>
  <si>
    <t>Õiguste omajad</t>
  </si>
  <si>
    <t>KEO</t>
  </si>
  <si>
    <t>Protsent Kokku</t>
  </si>
  <si>
    <t>Protsent KEO-le kokku</t>
  </si>
  <si>
    <t>Esitajad</t>
  </si>
  <si>
    <t>Tootjad</t>
  </si>
  <si>
    <t>Kontroll</t>
  </si>
  <si>
    <t xml:space="preserve">SUMMA </t>
  </si>
  <si>
    <t>2025 JAOTUSKAVA</t>
  </si>
  <si>
    <t>VRD 2025</t>
  </si>
  <si>
    <t>EAÜ ETTEPANEK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</si>
</sst>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5]_-;\-* #,##0.00\ [$€-425]_-;_-* &quot;-&quot;??\ [$€-425]_-;_-@_-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2" xfId="0" applyFill="1" applyBorder="1"/>
    <xf numFmtId="0" fontId="3" fillId="2" borderId="7" xfId="0" applyFont="1" applyFill="1" applyBorder="1"/>
    <xf numFmtId="164" fontId="0" fillId="2" borderId="7" xfId="0" applyNumberFormat="1" applyFill="1" applyBorder="1"/>
    <xf numFmtId="10" fontId="0" fillId="2" borderId="5" xfId="2" applyNumberFormat="1" applyFont="1" applyFill="1" applyBorder="1"/>
    <xf numFmtId="10" fontId="0" fillId="2" borderId="6" xfId="0" applyNumberFormat="1" applyFill="1" applyBorder="1"/>
    <xf numFmtId="10" fontId="0" fillId="2" borderId="10" xfId="0" applyNumberFormat="1" applyFill="1" applyBorder="1"/>
    <xf numFmtId="10" fontId="0" fillId="2" borderId="4" xfId="0" applyNumberFormat="1" applyFill="1" applyBorder="1"/>
    <xf numFmtId="0" fontId="0" fillId="2" borderId="12" xfId="0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0" fontId="3" fillId="2" borderId="12" xfId="0" applyFont="1" applyFill="1" applyBorder="1"/>
    <xf numFmtId="0" fontId="0" fillId="2" borderId="11" xfId="0" applyFill="1" applyBorder="1"/>
    <xf numFmtId="0" fontId="0" fillId="2" borderId="3" xfId="0" applyFill="1" applyBorder="1"/>
    <xf numFmtId="164" fontId="3" fillId="2" borderId="9" xfId="0" applyNumberFormat="1" applyFont="1" applyFill="1" applyBorder="1"/>
    <xf numFmtId="0" fontId="3" fillId="3" borderId="7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13" xfId="0" applyFont="1" applyFill="1" applyBorder="1"/>
    <xf numFmtId="0" fontId="0" fillId="3" borderId="0" xfId="0" applyFill="1" applyBorder="1"/>
    <xf numFmtId="0" fontId="0" fillId="3" borderId="12" xfId="0" applyFill="1" applyBorder="1"/>
    <xf numFmtId="0" fontId="3" fillId="3" borderId="1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8" xfId="0" applyFont="1" applyFill="1" applyBorder="1"/>
    <xf numFmtId="0" fontId="3" fillId="3" borderId="6" xfId="0" applyFont="1" applyFill="1" applyBorder="1"/>
    <xf numFmtId="10" fontId="0" fillId="3" borderId="5" xfId="0" applyNumberFormat="1" applyFill="1" applyBorder="1"/>
    <xf numFmtId="44" fontId="0" fillId="3" borderId="6" xfId="0" applyNumberForma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10" fontId="0" fillId="3" borderId="0" xfId="0" applyNumberFormat="1" applyFill="1" applyBorder="1"/>
    <xf numFmtId="44" fontId="0" fillId="3" borderId="12" xfId="0" applyNumberFormat="1" applyFill="1" applyBorder="1"/>
    <xf numFmtId="0" fontId="3" fillId="3" borderId="9" xfId="0" applyFont="1" applyFill="1" applyBorder="1"/>
    <xf numFmtId="0" fontId="3" fillId="3" borderId="4" xfId="0" applyFont="1" applyFill="1" applyBorder="1"/>
    <xf numFmtId="10" fontId="0" fillId="3" borderId="10" xfId="0" applyNumberFormat="1" applyFill="1" applyBorder="1"/>
    <xf numFmtId="44" fontId="0" fillId="3" borderId="4" xfId="0" applyNumberFormat="1" applyFill="1" applyBorder="1"/>
    <xf numFmtId="0" fontId="0" fillId="3" borderId="9" xfId="0" applyFill="1" applyBorder="1"/>
    <xf numFmtId="0" fontId="0" fillId="3" borderId="4" xfId="0" applyFill="1" applyBorder="1"/>
    <xf numFmtId="0" fontId="0" fillId="2" borderId="15" xfId="0" applyFill="1" applyBorder="1"/>
    <xf numFmtId="10" fontId="0" fillId="2" borderId="19" xfId="0" applyNumberFormat="1" applyFill="1" applyBorder="1"/>
    <xf numFmtId="0" fontId="3" fillId="2" borderId="14" xfId="0" applyFont="1" applyFill="1" applyBorder="1"/>
    <xf numFmtId="164" fontId="0" fillId="2" borderId="20" xfId="0" applyNumberFormat="1" applyFill="1" applyBorder="1"/>
    <xf numFmtId="10" fontId="0" fillId="2" borderId="19" xfId="2" applyNumberFormat="1" applyFont="1" applyFill="1" applyBorder="1"/>
    <xf numFmtId="164" fontId="0" fillId="2" borderId="17" xfId="0" applyNumberFormat="1" applyFill="1" applyBorder="1"/>
    <xf numFmtId="10" fontId="0" fillId="2" borderId="21" xfId="0" applyNumberFormat="1" applyFill="1" applyBorder="1"/>
    <xf numFmtId="0" fontId="3" fillId="2" borderId="22" xfId="0" applyFont="1" applyFill="1" applyBorder="1"/>
    <xf numFmtId="164" fontId="0" fillId="2" borderId="23" xfId="0" applyNumberFormat="1" applyFill="1" applyBorder="1"/>
    <xf numFmtId="10" fontId="0" fillId="2" borderId="24" xfId="2" applyNumberFormat="1" applyFont="1" applyFill="1" applyBorder="1"/>
    <xf numFmtId="0" fontId="0" fillId="2" borderId="14" xfId="0" applyFill="1" applyBorder="1"/>
    <xf numFmtId="0" fontId="0" fillId="2" borderId="22" xfId="0" applyFill="1" applyBorder="1"/>
    <xf numFmtId="0" fontId="2" fillId="2" borderId="25" xfId="0" applyFont="1" applyFill="1" applyBorder="1"/>
    <xf numFmtId="164" fontId="0" fillId="2" borderId="26" xfId="0" applyNumberFormat="1" applyFill="1" applyBorder="1"/>
    <xf numFmtId="0" fontId="0" fillId="2" borderId="5" xfId="0" applyFill="1" applyBorder="1"/>
    <xf numFmtId="0" fontId="0" fillId="2" borderId="27" xfId="0" applyFill="1" applyBorder="1"/>
    <xf numFmtId="164" fontId="0" fillId="2" borderId="28" xfId="0" applyNumberFormat="1" applyFill="1" applyBorder="1"/>
    <xf numFmtId="0" fontId="0" fillId="2" borderId="6" xfId="0" applyFill="1" applyBorder="1"/>
    <xf numFmtId="0" fontId="0" fillId="2" borderId="13" xfId="0" applyFill="1" applyBorder="1"/>
    <xf numFmtId="0" fontId="0" fillId="2" borderId="0" xfId="0" applyFill="1" applyBorder="1"/>
    <xf numFmtId="9" fontId="0" fillId="2" borderId="15" xfId="0" applyNumberFormat="1" applyFill="1" applyBorder="1"/>
    <xf numFmtId="10" fontId="0" fillId="2" borderId="14" xfId="0" applyNumberFormat="1" applyFill="1" applyBorder="1"/>
    <xf numFmtId="44" fontId="0" fillId="2" borderId="17" xfId="1" applyFont="1" applyFill="1" applyBorder="1"/>
    <xf numFmtId="10" fontId="0" fillId="2" borderId="16" xfId="0" applyNumberFormat="1" applyFill="1" applyBorder="1"/>
    <xf numFmtId="0" fontId="0" fillId="2" borderId="17" xfId="0" applyFill="1" applyBorder="1"/>
    <xf numFmtId="0" fontId="0" fillId="2" borderId="10" xfId="0" applyFill="1" applyBorder="1"/>
    <xf numFmtId="0" fontId="3" fillId="2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</cellXfs>
  <cellStyles count="4">
    <cellStyle name="Currency" xfId="1" builtinId="4"/>
    <cellStyle name="Normal" xfId="0" builtinId="0"/>
    <cellStyle name="Percent" xfId="2" builtinId="5"/>
    <cellStyle name="Protsent 2" xfId="3" xr:uid="{10C8BB51-E2E9-4191-B068-B88A0184A5BC}"/>
  </cellStyles>
  <dxfs count="14">
    <dxf>
      <font>
        <color auto="1"/>
      </font>
      <fill>
        <patternFill>
          <bgColor rgb="FFA9D08E"/>
        </patternFill>
      </fill>
    </dxf>
    <dxf>
      <fill>
        <patternFill>
          <bgColor rgb="FFA9D08E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A9D08E"/>
        </patternFill>
      </fill>
    </dxf>
    <dxf>
      <fill>
        <patternFill>
          <bgColor rgb="FFA9D08E"/>
        </patternFill>
      </fill>
    </dxf>
    <dxf>
      <font>
        <color auto="1"/>
      </font>
      <fill>
        <patternFill>
          <bgColor rgb="FFA9D08E"/>
        </patternFill>
      </fill>
    </dxf>
    <dxf>
      <fill>
        <patternFill>
          <bgColor rgb="FFA9D08E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A9D08E"/>
        </patternFill>
      </fill>
    </dxf>
    <dxf>
      <fill>
        <patternFill>
          <bgColor rgb="FFA9D08E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2F5B-ED95-421C-98B7-3B983479A610}">
  <dimension ref="A3:M17"/>
  <sheetViews>
    <sheetView tabSelected="1" zoomScaleNormal="100" workbookViewId="0">
      <selection activeCell="S49" sqref="S49"/>
    </sheetView>
  </sheetViews>
  <sheetFormatPr defaultRowHeight="14.5" x14ac:dyDescent="0.35"/>
  <cols>
    <col min="2" max="3" width="17.54296875" bestFit="1" customWidth="1"/>
    <col min="4" max="4" width="8.7265625" customWidth="1"/>
    <col min="5" max="5" width="13.81640625" bestFit="1" customWidth="1"/>
    <col min="6" max="6" width="16.453125" customWidth="1"/>
    <col min="8" max="8" width="17.54296875" bestFit="1" customWidth="1"/>
    <col min="9" max="9" width="16.26953125" bestFit="1" customWidth="1"/>
    <col min="11" max="12" width="12.36328125" bestFit="1" customWidth="1"/>
    <col min="13" max="13" width="15.08984375" bestFit="1" customWidth="1"/>
    <col min="14" max="14" width="8.1796875" bestFit="1" customWidth="1"/>
  </cols>
  <sheetData>
    <row r="3" spans="1:13" x14ac:dyDescent="0.35">
      <c r="A3" s="15" t="s">
        <v>22</v>
      </c>
      <c r="B3" s="16"/>
      <c r="C3" s="16"/>
      <c r="D3" s="16"/>
      <c r="E3" s="17"/>
      <c r="G3" s="2" t="s">
        <v>24</v>
      </c>
      <c r="H3" s="52"/>
      <c r="I3" s="53" t="s">
        <v>0</v>
      </c>
      <c r="J3" s="1"/>
      <c r="K3" s="54">
        <f>E6+E7</f>
        <v>562018.5</v>
      </c>
      <c r="L3" s="52"/>
      <c r="M3" s="55"/>
    </row>
    <row r="4" spans="1:13" ht="15" thickBot="1" x14ac:dyDescent="0.4">
      <c r="A4" s="18"/>
      <c r="B4" s="19"/>
      <c r="C4" s="19"/>
      <c r="D4" s="19"/>
      <c r="E4" s="20"/>
      <c r="G4" s="56"/>
      <c r="H4" s="57"/>
      <c r="I4" s="50" t="s">
        <v>1</v>
      </c>
      <c r="J4" s="49"/>
      <c r="K4" s="51">
        <f>SUM(E8:E11)</f>
        <v>781880.34</v>
      </c>
      <c r="L4" s="57"/>
      <c r="M4" s="8"/>
    </row>
    <row r="5" spans="1:13" ht="44" thickBot="1" x14ac:dyDescent="0.4">
      <c r="A5" s="21" t="s">
        <v>14</v>
      </c>
      <c r="B5" s="22" t="s">
        <v>15</v>
      </c>
      <c r="C5" s="22" t="s">
        <v>16</v>
      </c>
      <c r="D5" s="22" t="s">
        <v>17</v>
      </c>
      <c r="E5" s="23" t="s">
        <v>21</v>
      </c>
      <c r="G5" s="64" t="s">
        <v>2</v>
      </c>
      <c r="H5" s="65"/>
      <c r="I5" s="66" t="s">
        <v>3</v>
      </c>
      <c r="J5" s="67"/>
      <c r="K5" s="68" t="s">
        <v>4</v>
      </c>
      <c r="L5" s="69" t="s">
        <v>17</v>
      </c>
      <c r="M5" s="65" t="s">
        <v>23</v>
      </c>
    </row>
    <row r="6" spans="1:13" x14ac:dyDescent="0.35">
      <c r="A6" s="24" t="s">
        <v>5</v>
      </c>
      <c r="B6" s="25" t="s">
        <v>6</v>
      </c>
      <c r="C6" s="26">
        <v>0.41820002994332717</v>
      </c>
      <c r="D6" s="26">
        <v>0.26250415697237245</v>
      </c>
      <c r="E6" s="27">
        <v>352779.01</v>
      </c>
      <c r="G6" s="58">
        <v>0.5</v>
      </c>
      <c r="H6" s="38" t="s">
        <v>5</v>
      </c>
      <c r="I6" s="39">
        <f>E6/K3</f>
        <v>0.62769999564071288</v>
      </c>
      <c r="J6" s="40" t="s">
        <v>6</v>
      </c>
      <c r="K6" s="41">
        <f>$H$12*$G$6*I6</f>
        <v>421782.38437078136</v>
      </c>
      <c r="L6" s="42">
        <f>K6/$H$12</f>
        <v>0.31384999782035644</v>
      </c>
      <c r="M6" s="59">
        <f>L6-D6</f>
        <v>5.1345840847983992E-2</v>
      </c>
    </row>
    <row r="7" spans="1:13" ht="15" thickBot="1" x14ac:dyDescent="0.4">
      <c r="A7" s="28"/>
      <c r="B7" s="29" t="s">
        <v>7</v>
      </c>
      <c r="C7" s="30"/>
      <c r="D7" s="30">
        <v>0.15569587297095469</v>
      </c>
      <c r="E7" s="31">
        <v>209239.49</v>
      </c>
      <c r="G7" s="60"/>
      <c r="H7" s="43">
        <f>H12*50%</f>
        <v>671949</v>
      </c>
      <c r="I7" s="44">
        <f>E7/K3</f>
        <v>0.37230000435928706</v>
      </c>
      <c r="J7" s="45" t="s">
        <v>7</v>
      </c>
      <c r="K7" s="46">
        <f>$H$12*$G$6*I7</f>
        <v>250166.61562921858</v>
      </c>
      <c r="L7" s="47">
        <f>K7/$H$12</f>
        <v>0.18615000217964353</v>
      </c>
      <c r="M7" s="61">
        <f>L7-D7</f>
        <v>3.045412920868884E-2</v>
      </c>
    </row>
    <row r="8" spans="1:13" x14ac:dyDescent="0.35">
      <c r="A8" s="28" t="s">
        <v>18</v>
      </c>
      <c r="B8" s="29" t="s">
        <v>9</v>
      </c>
      <c r="C8" s="30">
        <v>0.29240001766918822</v>
      </c>
      <c r="D8" s="30">
        <v>0.20894905121855775</v>
      </c>
      <c r="E8" s="31">
        <v>280806.37</v>
      </c>
      <c r="G8" s="58">
        <v>0.5</v>
      </c>
      <c r="H8" s="48" t="s">
        <v>8</v>
      </c>
      <c r="I8" s="42">
        <f>E8/$K$4</f>
        <v>0.35914238488206524</v>
      </c>
      <c r="J8" s="40" t="s">
        <v>9</v>
      </c>
      <c r="K8" s="41">
        <f>$H$12*$G$6*I8</f>
        <v>241325.36637911884</v>
      </c>
      <c r="L8" s="42">
        <f>K8/$H$12</f>
        <v>0.17957119244103262</v>
      </c>
      <c r="M8" s="59">
        <f>L8-D8</f>
        <v>-2.9377858777525134E-2</v>
      </c>
    </row>
    <row r="9" spans="1:13" x14ac:dyDescent="0.35">
      <c r="A9" s="28"/>
      <c r="B9" s="29" t="s">
        <v>10</v>
      </c>
      <c r="C9" s="30"/>
      <c r="D9" s="30">
        <v>8.3450966450630465E-2</v>
      </c>
      <c r="E9" s="31">
        <v>112149.65</v>
      </c>
      <c r="G9" s="9"/>
      <c r="H9" s="10">
        <f>H12*50%</f>
        <v>671949</v>
      </c>
      <c r="I9" s="4">
        <f>E9/$K$4</f>
        <v>0.14343582292911983</v>
      </c>
      <c r="J9" s="11" t="s">
        <v>10</v>
      </c>
      <c r="K9" s="3">
        <f>$H$12*$G$6*I9</f>
        <v>96381.55778139914</v>
      </c>
      <c r="L9" s="4">
        <f>K9/$H$12</f>
        <v>7.1717911464559914E-2</v>
      </c>
      <c r="M9" s="5">
        <f>L9-D9</f>
        <v>-1.1733054986070551E-2</v>
      </c>
    </row>
    <row r="10" spans="1:13" x14ac:dyDescent="0.35">
      <c r="A10" s="28" t="s">
        <v>19</v>
      </c>
      <c r="B10" s="29" t="s">
        <v>11</v>
      </c>
      <c r="C10" s="30">
        <v>0.2894000148921933</v>
      </c>
      <c r="D10" s="30">
        <v>0.23094121384840394</v>
      </c>
      <c r="E10" s="31">
        <v>310361.61</v>
      </c>
      <c r="G10" s="12"/>
      <c r="H10" s="8"/>
      <c r="I10" s="4">
        <f>E10/$K$4</f>
        <v>0.39694259354315009</v>
      </c>
      <c r="J10" s="11" t="s">
        <v>11</v>
      </c>
      <c r="K10" s="3">
        <f>$H$12*$G$6*I10</f>
        <v>266725.17878872616</v>
      </c>
      <c r="L10" s="4">
        <f>K10/$H$12</f>
        <v>0.19847129677157505</v>
      </c>
      <c r="M10" s="5">
        <f>L10-D10</f>
        <v>-3.2469917076828891E-2</v>
      </c>
    </row>
    <row r="11" spans="1:13" ht="15" thickBot="1" x14ac:dyDescent="0.4">
      <c r="A11" s="32"/>
      <c r="B11" s="33" t="s">
        <v>12</v>
      </c>
      <c r="C11" s="34"/>
      <c r="D11" s="34">
        <v>5.8458801043789359E-2</v>
      </c>
      <c r="E11" s="35">
        <v>78562.710000000006</v>
      </c>
      <c r="G11" s="62"/>
      <c r="H11" s="49"/>
      <c r="I11" s="47">
        <f>E11/$K$4</f>
        <v>0.1004791986456649</v>
      </c>
      <c r="J11" s="45" t="s">
        <v>12</v>
      </c>
      <c r="K11" s="46">
        <f>$H$12*$G$6*I11</f>
        <v>67516.897050755884</v>
      </c>
      <c r="L11" s="47">
        <f>K11/$H$12</f>
        <v>5.0239599322832451E-2</v>
      </c>
      <c r="M11" s="61">
        <f>L11-D11</f>
        <v>-8.2192017209569077E-3</v>
      </c>
    </row>
    <row r="12" spans="1:13" ht="21.5" customHeight="1" x14ac:dyDescent="0.35">
      <c r="A12" s="36" t="s">
        <v>20</v>
      </c>
      <c r="B12" s="37"/>
      <c r="C12" s="34">
        <v>1.0000000625047087</v>
      </c>
      <c r="D12" s="34">
        <v>1.0000000625047085</v>
      </c>
      <c r="E12" s="35">
        <v>1343898.8399999999</v>
      </c>
      <c r="G12" s="13" t="s">
        <v>13</v>
      </c>
      <c r="H12" s="14">
        <v>1343898</v>
      </c>
      <c r="I12" s="63"/>
      <c r="J12" s="63"/>
      <c r="K12" s="63"/>
      <c r="L12" s="6">
        <f>SUM(L6:L11)</f>
        <v>1</v>
      </c>
      <c r="M12" s="7">
        <f>L12-D12</f>
        <v>-6.2504708520094709E-8</v>
      </c>
    </row>
    <row r="17" ht="30" customHeight="1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 Kaalep</dc:creator>
  <cp:lastModifiedBy>Mati Kaalep</cp:lastModifiedBy>
  <cp:lastPrinted>2025-09-02T15:34:50Z</cp:lastPrinted>
  <dcterms:created xsi:type="dcterms:W3CDTF">2025-09-02T14:53:23Z</dcterms:created>
  <dcterms:modified xsi:type="dcterms:W3CDTF">2025-09-02T15:36:56Z</dcterms:modified>
</cp:coreProperties>
</file>